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ionlineorg-my.sharepoint.com/personal/kdunn_ccionline_org/Documents/Desktop/HUTF/"/>
    </mc:Choice>
  </mc:AlternateContent>
  <xr:revisionPtr revIDLastSave="4" documentId="8_{71F10B7B-3B2F-4225-879D-E79D9830D31C}" xr6:coauthVersionLast="47" xr6:coauthVersionMax="47" xr10:uidLastSave="{8EC340C8-6B7F-4022-AA4B-628DE511A1D1}"/>
  <bookViews>
    <workbookView xWindow="7200" yWindow="4725" windowWidth="21600" windowHeight="10755" activeTab="1" xr2:uid="{336AE572-6E7A-46B7-8BE1-F90C5D99BE93}"/>
  </bookViews>
  <sheets>
    <sheet name="2025 Distributions by County" sheetId="3" r:id="rId1"/>
    <sheet name="Local HUTF Foreca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7" i="3"/>
  <c r="H7" i="3" s="1"/>
  <c r="D67" i="3"/>
  <c r="D58" i="3"/>
  <c r="D56" i="3"/>
  <c r="D50" i="3"/>
  <c r="D49" i="3"/>
  <c r="D44" i="3"/>
  <c r="D43" i="3"/>
  <c r="D42" i="3"/>
  <c r="D40" i="3"/>
  <c r="D38" i="3"/>
  <c r="D35" i="3"/>
  <c r="D25" i="3"/>
  <c r="D23" i="3"/>
  <c r="D13" i="3"/>
  <c r="D8" i="3"/>
  <c r="D9" i="3"/>
  <c r="D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7" i="3"/>
  <c r="H6" i="3"/>
  <c r="F6" i="3"/>
  <c r="F2" i="3"/>
</calcChain>
</file>

<file path=xl/sharedStrings.xml><?xml version="1.0" encoding="utf-8"?>
<sst xmlns="http://schemas.openxmlformats.org/spreadsheetml/2006/main" count="145" uniqueCount="124">
  <si>
    <t>Total Municipality FASTER</t>
  </si>
  <si>
    <t>Municipality Unregistered Vehicle Fines</t>
  </si>
  <si>
    <t>Municipality Oversize/Overweight Surcharge</t>
  </si>
  <si>
    <t>Municipality Late Registration Fees</t>
  </si>
  <si>
    <t>Municipality Daily Vehicle Rental Fee</t>
  </si>
  <si>
    <t>Municipality Road Safety Surcharge</t>
  </si>
  <si>
    <t>Total Municipality Second Stream</t>
  </si>
  <si>
    <t>Municipality Electric Vehicle Registrations</t>
  </si>
  <si>
    <t>Municipality Other Vehicle Registrations - Second Stream</t>
  </si>
  <si>
    <t>Municipality Fuel Taxes - Second Stream</t>
  </si>
  <si>
    <t>Total Municipality First Stream</t>
  </si>
  <si>
    <t>Municipality Misc. HUTF Revenue - First Stream</t>
  </si>
  <si>
    <t>Municipality Vehicle Registrations - First Stream</t>
  </si>
  <si>
    <t>Municipality Fuel Taxes - First Stream</t>
  </si>
  <si>
    <t>Municipalities Total</t>
  </si>
  <si>
    <t>Municipality Road Usage Fee</t>
  </si>
  <si>
    <t>Municipality Retail Delivery Fee</t>
  </si>
  <si>
    <t>Municipality FASTER</t>
  </si>
  <si>
    <t>Municipality Second Stream</t>
  </si>
  <si>
    <t>Municipality First Stream</t>
  </si>
  <si>
    <t/>
  </si>
  <si>
    <t>Municipalities</t>
  </si>
  <si>
    <t>---</t>
  </si>
  <si>
    <t>County FASTER Total</t>
  </si>
  <si>
    <t>County Unregistered Vehicle Fines</t>
  </si>
  <si>
    <t>County Oversize/Overweight Surcharge</t>
  </si>
  <si>
    <t>County Late Registration Fees</t>
  </si>
  <si>
    <t>County Daily Vehicle Rental Fee</t>
  </si>
  <si>
    <t>County Road Safety Surcharge</t>
  </si>
  <si>
    <t>Total County Second Stream</t>
  </si>
  <si>
    <t>County Electric Vehicle Registrations</t>
  </si>
  <si>
    <t>County Other Vehicle Registrations - Second Stream</t>
  </si>
  <si>
    <t>County Fuel Taxes - Second Stream</t>
  </si>
  <si>
    <t>Total County First Stream</t>
  </si>
  <si>
    <t>County Misc. HUTF Revenue - First Stream</t>
  </si>
  <si>
    <t>County Vehicle Registrations - First Stream</t>
  </si>
  <si>
    <t>County Fuel Taxes - First Stream</t>
  </si>
  <si>
    <t>Counties Total</t>
  </si>
  <si>
    <t>County Road Usage Fee</t>
  </si>
  <si>
    <t>County Retail Delivery Fee</t>
  </si>
  <si>
    <t>County FASTER</t>
  </si>
  <si>
    <t>County Second Stream</t>
  </si>
  <si>
    <t>County First Stream</t>
  </si>
  <si>
    <t>Counties</t>
  </si>
  <si>
    <t>FY 2023-24 Q4 Forecast</t>
  </si>
  <si>
    <t>FY30</t>
  </si>
  <si>
    <t>FY29</t>
  </si>
  <si>
    <t>FY28</t>
  </si>
  <si>
    <t>FY27</t>
  </si>
  <si>
    <t>FY26</t>
  </si>
  <si>
    <t>FY25</t>
  </si>
  <si>
    <t>County</t>
  </si>
  <si>
    <t>First Tier Distribution</t>
  </si>
  <si>
    <t>First Tier Distribution Percentage</t>
  </si>
  <si>
    <t>Second Tier Distribution</t>
  </si>
  <si>
    <t>Second Tier Distribution Percentage</t>
  </si>
  <si>
    <t>Third Tier Distribution</t>
  </si>
  <si>
    <t>Third Tier Distribution Percentage</t>
  </si>
  <si>
    <t>Total Allocation</t>
  </si>
  <si>
    <t>Calendar Year 2025 Projected County HUTF Distributions: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</si>
  <si>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</si>
  <si>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</si>
  <si>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</si>
  <si>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</si>
  <si>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</si>
  <si>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</si>
  <si>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</si>
  <si>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</si>
  <si>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</si>
  <si>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</si>
  <si>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</si>
  <si>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</si>
  <si>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</si>
  <si>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</si>
  <si>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</si>
  <si>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</si>
  <si>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</si>
  <si>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</si>
  <si>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</si>
  <si>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</si>
  <si>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</si>
  <si>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</si>
  <si>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</si>
  <si>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</si>
  <si>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</si>
  <si>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</si>
  <si>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</si>
  <si>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</si>
  <si>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</si>
  <si>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</si>
  <si>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</si>
  <si>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</si>
  <si>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</si>
  <si>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</si>
  <si>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</si>
  <si>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</si>
  <si>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</si>
  <si>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</si>
  <si>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</si>
  <si>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</si>
  <si>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</si>
  <si>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</si>
  <si>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</si>
  <si>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</si>
  <si>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</si>
  <si>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</si>
  <si>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</si>
  <si>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</si>
  <si>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</si>
  <si>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</si>
  <si>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</si>
  <si>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</si>
  <si>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</si>
  <si>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</si>
  <si>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</si>
  <si>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</si>
  <si>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</si>
  <si>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</si>
  <si>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</si>
  <si>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</si>
  <si>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</si>
  <si>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</si>
  <si>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 Distribution</t>
  </si>
  <si>
    <t>These projections include revenues from SB 09-108 (FASTER)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</si>
</sst>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#,##0;\-#,##0;0"/>
    <numFmt numFmtId="165" formatCode="#,##0.##;\-#,##0.##;0"/>
    <numFmt numFmtId="166" formatCode="0.0000%"/>
    <numFmt numFmtId="167" formatCode="0.000000%"/>
    <numFmt numFmtId="168" formatCode="&quot;$&quot;#,##0"/>
  </numFmts>
  <fonts count="11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8"/>
      <color rgb="FF0000FF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8EEF7"/>
      </patternFill>
    </fill>
    <fill>
      <patternFill patternType="solid">
        <fgColor rgb="FFD6E0F4"/>
      </patternFill>
    </fill>
  </fills>
  <borders count="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double">
        <color rgb="FF888888"/>
      </top>
      <bottom style="double">
        <color rgb="FF88888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9" fontId="9" fillId="0" borderId="0"/>
  </cellStyleXfs>
  <cellXfs count="31">
    <xf numFmtId="0" fontId="0" fillId="0" borderId="0" xfId="0"/>
    <xf numFmtId="0" fontId="1" fillId="0" borderId="0" xfId="1"/>
    <xf numFmtId="164" fontId="2" fillId="2" borderId="1" xfId="1" applyNumberFormat="1" applyFont="1" applyFill="1" applyBorder="1" applyAlignment="1" applyProtection="1">
      <alignment horizontal="right" vertical="center"/>
      <protection locked="0"/>
    </xf>
    <xf numFmtId="0" fontId="3" fillId="3" borderId="2" xfId="1" applyFont="1" applyFill="1" applyBorder="1" applyAlignment="1" applyProtection="1">
      <alignment horizontal="left" vertical="center"/>
      <protection locked="0"/>
    </xf>
    <xf numFmtId="165" fontId="2" fillId="2" borderId="2" xfId="1" applyNumberFormat="1" applyFont="1" applyFill="1" applyBorder="1" applyAlignment="1" applyProtection="1">
      <alignment horizontal="right" vertical="center"/>
      <protection locked="0"/>
    </xf>
    <xf numFmtId="0" fontId="4" fillId="3" borderId="2" xfId="1" applyFont="1" applyFill="1" applyBorder="1" applyAlignment="1" applyProtection="1">
      <alignment horizontal="left" vertical="center" indent="2"/>
      <protection locked="0"/>
    </xf>
    <xf numFmtId="164" fontId="2" fillId="2" borderId="2" xfId="1" applyNumberFormat="1" applyFont="1" applyFill="1" applyBorder="1" applyAlignment="1" applyProtection="1">
      <alignment horizontal="right" vertical="center"/>
      <protection locked="0"/>
    </xf>
    <xf numFmtId="0" fontId="4" fillId="2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wrapText="1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Alignment="1" applyProtection="1">
      <alignment wrapText="1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Protection="1">
      <protection locked="0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right"/>
    </xf>
    <xf numFmtId="39" fontId="10" fillId="0" borderId="0" xfId="4" applyFont="1"/>
    <xf numFmtId="168" fontId="7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6" fontId="7" fillId="0" borderId="0" xfId="2" applyNumberFormat="1" applyFont="1" applyAlignment="1">
      <alignment horizontal="center"/>
    </xf>
    <xf numFmtId="166" fontId="7" fillId="0" borderId="4" xfId="3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167" fontId="7" fillId="0" borderId="4" xfId="3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8" fontId="8" fillId="0" borderId="5" xfId="0" applyNumberFormat="1" applyFont="1" applyBorder="1" applyAlignment="1">
      <alignment wrapText="1"/>
    </xf>
    <xf numFmtId="168" fontId="8" fillId="0" borderId="5" xfId="0" applyNumberFormat="1" applyFont="1" applyBorder="1" applyAlignment="1">
      <alignment horizontal="center" wrapText="1"/>
    </xf>
    <xf numFmtId="168" fontId="8" fillId="0" borderId="6" xfId="0" applyNumberFormat="1" applyFont="1" applyBorder="1" applyAlignment="1">
      <alignment horizontal="center" wrapText="1"/>
    </xf>
  </cellXfs>
  <cellStyles count="5">
    <cellStyle name="Currency" xfId="2" builtinId="4"/>
    <cellStyle name="Normal" xfId="0" builtinId="0"/>
    <cellStyle name="Normal 2" xfId="1" xr:uid="{12C3E720-79D0-4157-A833-25C5EF572C94}"/>
    <cellStyle name="Normal_HUTCOUNTY '01" xfId="4" xr:uid="{FA99E38B-B00C-49E7-B8AD-069556A2EB7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C7A4-4B00-4DC4-A302-C8A7ACA05473}">
  <dimension ref="A2:H68"/>
  <sheetViews>
    <sheetView topLeftCell="A53" workbookViewId="0">
      <selection activeCell="L2" sqref="L2"/>
    </sheetView>
  </sheetViews>
  <sheetFormatPr defaultRowHeight="16.5" x14ac:dyDescent="0.3"/>
  <cols>
    <col min="1" max="1" width="24.5703125" style="15" customWidth="1"/>
    <col min="2" max="8" width="20" style="19" customWidth="1"/>
    <col min="9" max="16384" width="9.140625" style="15"/>
  </cols>
  <sheetData>
    <row r="2" spans="1:8" x14ac:dyDescent="0.3">
      <c r="E2" s="16" t="s">
        <v>59</v>
      </c>
      <c r="F2" s="20">
        <f>('Local HUTF Forecast'!B9/2)+('Local HUTF Forecast'!C9/2)</f>
        <v>252474350.39001095</v>
      </c>
    </row>
    <row r="3" spans="1:8" x14ac:dyDescent="0.3">
      <c r="D3" s="25" t="s">
        <v>123</v>
      </c>
    </row>
    <row r="5" spans="1:8" s="14" customFormat="1" ht="49.5" x14ac:dyDescent="0.3">
      <c r="A5" s="22" t="s">
        <v>51</v>
      </c>
      <c r="B5" s="23" t="s">
        <v>52</v>
      </c>
      <c r="C5" s="24" t="s">
        <v>53</v>
      </c>
      <c r="D5" s="23" t="s">
        <v>54</v>
      </c>
      <c r="E5" s="24" t="s">
        <v>55</v>
      </c>
      <c r="F5" s="23" t="s">
        <v>56</v>
      </c>
      <c r="G5" s="24" t="s">
        <v>57</v>
      </c>
      <c r="H5" s="23" t="s">
        <v>58</v>
      </c>
    </row>
    <row r="6" spans="1:8" s="18" customFormat="1" x14ac:dyDescent="0.3">
      <c r="A6" s="28" t="s">
        <v>122</v>
      </c>
      <c r="B6" s="29">
        <v>69700000</v>
      </c>
      <c r="C6" s="30"/>
      <c r="D6" s="29">
        <v>17000000</v>
      </c>
      <c r="E6" s="30"/>
      <c r="F6" s="29">
        <f>F2-B6-D6</f>
        <v>165774350.39001095</v>
      </c>
      <c r="G6" s="30"/>
      <c r="H6" s="29">
        <f>B6+D6+F6</f>
        <v>252474350.39001095</v>
      </c>
    </row>
    <row r="7" spans="1:8" x14ac:dyDescent="0.3">
      <c r="A7" s="17" t="s">
        <v>60</v>
      </c>
      <c r="B7" s="27">
        <f>$B$6*C7</f>
        <v>2281768.9000000004</v>
      </c>
      <c r="C7" s="21">
        <v>3.2737000000000002E-2</v>
      </c>
      <c r="D7" s="27">
        <f>E7*$D$6</f>
        <v>1627206</v>
      </c>
      <c r="E7" s="21">
        <v>9.5717999999999998E-2</v>
      </c>
      <c r="F7" s="27">
        <f>$F$6*G7</f>
        <v>7387057.5823586816</v>
      </c>
      <c r="G7" s="26">
        <v>4.4560920099999998E-2</v>
      </c>
      <c r="H7" s="27">
        <f>B7+D7+F7</f>
        <v>11296032.482358683</v>
      </c>
    </row>
    <row r="8" spans="1:8" x14ac:dyDescent="0.3">
      <c r="A8" s="17" t="s">
        <v>61</v>
      </c>
      <c r="B8" s="27">
        <f t="shared" ref="B8:B68" si="0">$B$6*C8</f>
        <v>720558.6</v>
      </c>
      <c r="C8" s="21">
        <v>1.0338E-2</v>
      </c>
      <c r="D8" s="27">
        <f t="shared" ref="D8:D9" si="1">E8*$D$6</f>
        <v>197166</v>
      </c>
      <c r="E8" s="21">
        <v>1.1598000000000001E-2</v>
      </c>
      <c r="F8" s="27">
        <f t="shared" ref="F8:F68" si="2">$F$6*G8</f>
        <v>1522390.620056825</v>
      </c>
      <c r="G8" s="26">
        <v>9.1835113000000006E-3</v>
      </c>
      <c r="H8" s="27">
        <f t="shared" ref="H8:H68" si="3">B8+D8+F8</f>
        <v>2440115.2200568249</v>
      </c>
    </row>
    <row r="9" spans="1:8" x14ac:dyDescent="0.3">
      <c r="A9" s="17" t="s">
        <v>62</v>
      </c>
      <c r="B9" s="27">
        <f t="shared" si="0"/>
        <v>2342129.1</v>
      </c>
      <c r="C9" s="21">
        <v>3.3603000000000001E-2</v>
      </c>
      <c r="D9" s="27">
        <f t="shared" si="1"/>
        <v>2151520</v>
      </c>
      <c r="E9" s="21">
        <v>0.12656000000000001</v>
      </c>
      <c r="F9" s="27">
        <f t="shared" si="2"/>
        <v>5450359.5117160762</v>
      </c>
      <c r="G9" s="26">
        <v>3.2878183499999998E-2</v>
      </c>
      <c r="H9" s="27">
        <f t="shared" si="3"/>
        <v>9944008.6117160767</v>
      </c>
    </row>
    <row r="10" spans="1:8" x14ac:dyDescent="0.3">
      <c r="A10" s="17" t="s">
        <v>63</v>
      </c>
      <c r="B10" s="27">
        <f t="shared" si="0"/>
        <v>751435.70000000007</v>
      </c>
      <c r="C10" s="21">
        <v>1.0781000000000001E-2</v>
      </c>
      <c r="E10" s="21"/>
      <c r="F10" s="27">
        <f t="shared" si="2"/>
        <v>1849735.8966760526</v>
      </c>
      <c r="G10" s="26">
        <v>1.1158154999999999E-2</v>
      </c>
      <c r="H10" s="27">
        <f t="shared" si="3"/>
        <v>2601171.5966760525</v>
      </c>
    </row>
    <row r="11" spans="1:8" x14ac:dyDescent="0.3">
      <c r="A11" s="17" t="s">
        <v>64</v>
      </c>
      <c r="B11" s="27">
        <f t="shared" si="0"/>
        <v>1082859.2</v>
      </c>
      <c r="C11" s="21">
        <v>1.5535999999999999E-2</v>
      </c>
      <c r="E11" s="21"/>
      <c r="F11" s="27">
        <f t="shared" si="2"/>
        <v>1908109.8197496668</v>
      </c>
      <c r="G11" s="26">
        <v>1.15102838E-2</v>
      </c>
      <c r="H11" s="27">
        <f t="shared" si="3"/>
        <v>2990969.0197496666</v>
      </c>
    </row>
    <row r="12" spans="1:8" x14ac:dyDescent="0.3">
      <c r="A12" s="17" t="s">
        <v>65</v>
      </c>
      <c r="B12" s="27">
        <f t="shared" si="0"/>
        <v>541917.5</v>
      </c>
      <c r="C12" s="21">
        <v>7.7749999999999998E-3</v>
      </c>
      <c r="E12" s="21"/>
      <c r="F12" s="27">
        <f t="shared" si="2"/>
        <v>956843.58257452922</v>
      </c>
      <c r="G12" s="26">
        <v>5.7719640000000001E-3</v>
      </c>
      <c r="H12" s="27">
        <f t="shared" si="3"/>
        <v>1498761.0825745291</v>
      </c>
    </row>
    <row r="13" spans="1:8" x14ac:dyDescent="0.3">
      <c r="A13" s="17" t="s">
        <v>66</v>
      </c>
      <c r="B13" s="27">
        <f t="shared" si="0"/>
        <v>1493252.7999999998</v>
      </c>
      <c r="C13" s="21">
        <v>2.1423999999999999E-2</v>
      </c>
      <c r="D13" s="27">
        <f t="shared" ref="D13" si="4">E13*$D$6</f>
        <v>1250707</v>
      </c>
      <c r="E13" s="21">
        <v>7.3570999999999998E-2</v>
      </c>
      <c r="F13" s="27">
        <f t="shared" si="2"/>
        <v>4331499.1693743914</v>
      </c>
      <c r="G13" s="26">
        <v>2.6128886399999999E-2</v>
      </c>
      <c r="H13" s="27">
        <f t="shared" si="3"/>
        <v>7075458.9693743913</v>
      </c>
    </row>
    <row r="14" spans="1:8" x14ac:dyDescent="0.3">
      <c r="A14" s="17" t="s">
        <v>67</v>
      </c>
      <c r="B14" s="27">
        <f t="shared" si="0"/>
        <v>891044.8</v>
      </c>
      <c r="C14" s="21">
        <v>1.2784E-2</v>
      </c>
      <c r="E14" s="21"/>
      <c r="F14" s="27">
        <f t="shared" si="2"/>
        <v>1412289.1980946537</v>
      </c>
      <c r="G14" s="26">
        <v>8.5193469000000004E-3</v>
      </c>
      <c r="H14" s="27">
        <f t="shared" si="3"/>
        <v>2303333.9980946537</v>
      </c>
    </row>
    <row r="15" spans="1:8" x14ac:dyDescent="0.3">
      <c r="A15" s="17" t="s">
        <v>68</v>
      </c>
      <c r="B15" s="27">
        <f t="shared" si="0"/>
        <v>583807.19999999995</v>
      </c>
      <c r="C15" s="21">
        <v>8.3759999999999998E-3</v>
      </c>
      <c r="E15" s="21"/>
      <c r="F15" s="27">
        <f t="shared" si="2"/>
        <v>1150960.1747214999</v>
      </c>
      <c r="G15" s="26">
        <v>6.9429328E-3</v>
      </c>
      <c r="H15" s="27">
        <f t="shared" si="3"/>
        <v>1734767.3747214999</v>
      </c>
    </row>
    <row r="16" spans="1:8" x14ac:dyDescent="0.3">
      <c r="A16" s="17" t="s">
        <v>69</v>
      </c>
      <c r="B16" s="27">
        <f t="shared" si="0"/>
        <v>393108</v>
      </c>
      <c r="C16" s="21">
        <v>5.64E-3</v>
      </c>
      <c r="E16" s="21"/>
      <c r="F16" s="27">
        <f t="shared" si="2"/>
        <v>758838.04020945414</v>
      </c>
      <c r="G16" s="26">
        <v>4.5775358999999996E-3</v>
      </c>
      <c r="H16" s="27">
        <f t="shared" si="3"/>
        <v>1151946.040209454</v>
      </c>
    </row>
    <row r="17" spans="1:8" x14ac:dyDescent="0.3">
      <c r="A17" s="17" t="s">
        <v>70</v>
      </c>
      <c r="B17" s="27">
        <f t="shared" si="0"/>
        <v>789422.2</v>
      </c>
      <c r="C17" s="21">
        <v>1.1325999999999999E-2</v>
      </c>
      <c r="E17" s="21"/>
      <c r="F17" s="27">
        <f t="shared" si="2"/>
        <v>1414085.4129134344</v>
      </c>
      <c r="G17" s="26">
        <v>8.5301821999999999E-3</v>
      </c>
      <c r="H17" s="27">
        <f t="shared" si="3"/>
        <v>2203507.6129134344</v>
      </c>
    </row>
    <row r="18" spans="1:8" x14ac:dyDescent="0.3">
      <c r="A18" s="17" t="s">
        <v>71</v>
      </c>
      <c r="B18" s="27">
        <f t="shared" si="0"/>
        <v>1395812.2</v>
      </c>
      <c r="C18" s="21">
        <v>2.0025999999999999E-2</v>
      </c>
      <c r="E18" s="21"/>
      <c r="F18" s="27">
        <f t="shared" si="2"/>
        <v>3534002.1693729814</v>
      </c>
      <c r="G18" s="26">
        <v>2.1318148200000001E-2</v>
      </c>
      <c r="H18" s="27">
        <f t="shared" si="3"/>
        <v>4929814.3693729816</v>
      </c>
    </row>
    <row r="19" spans="1:8" x14ac:dyDescent="0.3">
      <c r="A19" s="17" t="s">
        <v>72</v>
      </c>
      <c r="B19" s="27">
        <f t="shared" si="0"/>
        <v>296643.20000000001</v>
      </c>
      <c r="C19" s="21">
        <v>4.2560000000000002E-3</v>
      </c>
      <c r="E19" s="21"/>
      <c r="F19" s="27">
        <f t="shared" si="2"/>
        <v>557965.29783490358</v>
      </c>
      <c r="G19" s="26">
        <v>3.3658120000000001E-3</v>
      </c>
      <c r="H19" s="27">
        <f t="shared" si="3"/>
        <v>854608.49783490365</v>
      </c>
    </row>
    <row r="20" spans="1:8" x14ac:dyDescent="0.3">
      <c r="A20" s="17" t="s">
        <v>73</v>
      </c>
      <c r="B20" s="27">
        <f t="shared" si="0"/>
        <v>528047.20000000007</v>
      </c>
      <c r="C20" s="21">
        <v>7.5760000000000003E-3</v>
      </c>
      <c r="E20" s="21"/>
      <c r="F20" s="27">
        <f t="shared" si="2"/>
        <v>972313.62837548996</v>
      </c>
      <c r="G20" s="26">
        <v>5.8652838999999997E-3</v>
      </c>
      <c r="H20" s="27">
        <f t="shared" si="3"/>
        <v>1500360.8283754899</v>
      </c>
    </row>
    <row r="21" spans="1:8" x14ac:dyDescent="0.3">
      <c r="A21" s="17" t="s">
        <v>74</v>
      </c>
      <c r="B21" s="27">
        <f t="shared" si="0"/>
        <v>1094011.2000000002</v>
      </c>
      <c r="C21" s="21">
        <v>1.5696000000000002E-2</v>
      </c>
      <c r="E21" s="21"/>
      <c r="F21" s="27">
        <f t="shared" si="2"/>
        <v>2428481.871358966</v>
      </c>
      <c r="G21" s="26">
        <v>1.46493222E-2</v>
      </c>
      <c r="H21" s="27">
        <f t="shared" si="3"/>
        <v>3522493.0713589662</v>
      </c>
    </row>
    <row r="22" spans="1:8" x14ac:dyDescent="0.3">
      <c r="A22" s="17" t="s">
        <v>75</v>
      </c>
      <c r="B22" s="27">
        <f t="shared" si="0"/>
        <v>792628.4</v>
      </c>
      <c r="C22" s="21">
        <v>1.1372E-2</v>
      </c>
      <c r="E22" s="21"/>
      <c r="F22" s="27">
        <f t="shared" si="2"/>
        <v>1197936.7299247948</v>
      </c>
      <c r="G22" s="26">
        <v>7.2263092999999999E-3</v>
      </c>
      <c r="H22" s="27">
        <f t="shared" si="3"/>
        <v>1990565.1299247947</v>
      </c>
    </row>
    <row r="23" spans="1:8" x14ac:dyDescent="0.3">
      <c r="A23" s="17" t="s">
        <v>76</v>
      </c>
      <c r="B23" s="27">
        <f t="shared" si="0"/>
        <v>1278995.0000000002</v>
      </c>
      <c r="C23" s="21">
        <v>1.8350000000000002E-2</v>
      </c>
      <c r="D23" s="27">
        <f t="shared" ref="D23" si="5">E23*$D$6</f>
        <v>597516</v>
      </c>
      <c r="E23" s="21">
        <v>3.5147999999999999E-2</v>
      </c>
      <c r="F23" s="27">
        <f t="shared" si="2"/>
        <v>10024345.460249593</v>
      </c>
      <c r="G23" s="26">
        <v>6.0469821999999999E-2</v>
      </c>
      <c r="H23" s="27">
        <f t="shared" si="3"/>
        <v>11900856.460249593</v>
      </c>
    </row>
    <row r="24" spans="1:8" x14ac:dyDescent="0.3">
      <c r="A24" s="17" t="s">
        <v>77</v>
      </c>
      <c r="B24" s="27">
        <f t="shared" si="0"/>
        <v>906448.5</v>
      </c>
      <c r="C24" s="21">
        <v>1.3004999999999999E-2</v>
      </c>
      <c r="E24" s="21"/>
      <c r="F24" s="27">
        <f t="shared" si="2"/>
        <v>2019312.0828630379</v>
      </c>
      <c r="G24" s="26">
        <v>1.21810888E-2</v>
      </c>
      <c r="H24" s="27">
        <f t="shared" si="3"/>
        <v>2925760.5828630379</v>
      </c>
    </row>
    <row r="25" spans="1:8" x14ac:dyDescent="0.3">
      <c r="A25" s="17" t="s">
        <v>78</v>
      </c>
      <c r="B25" s="27">
        <f t="shared" si="0"/>
        <v>2604479.9</v>
      </c>
      <c r="C25" s="21">
        <v>3.7366999999999997E-2</v>
      </c>
      <c r="D25" s="27">
        <f t="shared" ref="D25" si="6">E25*$D$6</f>
        <v>2219384</v>
      </c>
      <c r="E25" s="21">
        <v>0.130552</v>
      </c>
      <c r="F25" s="27">
        <f t="shared" si="2"/>
        <v>11525415.907412499</v>
      </c>
      <c r="G25" s="26">
        <v>6.9524723699999999E-2</v>
      </c>
      <c r="H25" s="27">
        <f t="shared" si="3"/>
        <v>16349279.8074125</v>
      </c>
    </row>
    <row r="26" spans="1:8" x14ac:dyDescent="0.3">
      <c r="A26" s="17" t="s">
        <v>79</v>
      </c>
      <c r="B26" s="27">
        <f t="shared" si="0"/>
        <v>940531.8</v>
      </c>
      <c r="C26" s="21">
        <v>1.3494000000000001E-2</v>
      </c>
      <c r="E26" s="21"/>
      <c r="F26" s="27">
        <f t="shared" si="2"/>
        <v>2450690.0974479248</v>
      </c>
      <c r="G26" s="26">
        <v>1.4783288800000001E-2</v>
      </c>
      <c r="H26" s="27">
        <f t="shared" si="3"/>
        <v>3391221.8974479251</v>
      </c>
    </row>
    <row r="27" spans="1:8" x14ac:dyDescent="0.3">
      <c r="A27" s="17" t="s">
        <v>80</v>
      </c>
      <c r="B27" s="27">
        <f t="shared" si="0"/>
        <v>1042015</v>
      </c>
      <c r="C27" s="21">
        <v>1.495E-2</v>
      </c>
      <c r="E27" s="21"/>
      <c r="F27" s="27">
        <f t="shared" si="2"/>
        <v>2320022.4609148428</v>
      </c>
      <c r="G27" s="26">
        <v>1.3995062900000001E-2</v>
      </c>
      <c r="H27" s="27">
        <f t="shared" si="3"/>
        <v>3362037.4609148428</v>
      </c>
    </row>
    <row r="28" spans="1:8" x14ac:dyDescent="0.3">
      <c r="A28" s="17" t="s">
        <v>81</v>
      </c>
      <c r="B28" s="27">
        <f t="shared" si="0"/>
        <v>1318375.5</v>
      </c>
      <c r="C28" s="21">
        <v>1.8915000000000001E-2</v>
      </c>
      <c r="E28" s="21"/>
      <c r="F28" s="27">
        <f t="shared" si="2"/>
        <v>2919218.4920813483</v>
      </c>
      <c r="G28" s="26">
        <v>1.7609590899999999E-2</v>
      </c>
      <c r="H28" s="27">
        <f t="shared" si="3"/>
        <v>4237593.9920813479</v>
      </c>
    </row>
    <row r="29" spans="1:8" x14ac:dyDescent="0.3">
      <c r="A29" s="17" t="s">
        <v>82</v>
      </c>
      <c r="B29" s="27">
        <f t="shared" si="0"/>
        <v>290021.7</v>
      </c>
      <c r="C29" s="21">
        <v>4.1609999999999998E-3</v>
      </c>
      <c r="E29" s="21"/>
      <c r="F29" s="27">
        <f t="shared" si="2"/>
        <v>485930.80572714075</v>
      </c>
      <c r="G29" s="26">
        <v>2.9312786E-3</v>
      </c>
      <c r="H29" s="27">
        <f t="shared" si="3"/>
        <v>775952.5057271407</v>
      </c>
    </row>
    <row r="30" spans="1:8" x14ac:dyDescent="0.3">
      <c r="A30" s="17" t="s">
        <v>83</v>
      </c>
      <c r="B30" s="27">
        <f t="shared" si="0"/>
        <v>1211734.5</v>
      </c>
      <c r="C30" s="21">
        <v>1.7385000000000001E-2</v>
      </c>
      <c r="E30" s="21"/>
      <c r="F30" s="27">
        <f t="shared" si="2"/>
        <v>2142327.5919595519</v>
      </c>
      <c r="G30" s="26">
        <v>1.2923154799999999E-2</v>
      </c>
      <c r="H30" s="27">
        <f t="shared" si="3"/>
        <v>3354062.0919595519</v>
      </c>
    </row>
    <row r="31" spans="1:8" x14ac:dyDescent="0.3">
      <c r="A31" s="17" t="s">
        <v>84</v>
      </c>
      <c r="B31" s="27">
        <f t="shared" si="0"/>
        <v>1271397.7</v>
      </c>
      <c r="C31" s="21">
        <v>1.8241E-2</v>
      </c>
      <c r="E31" s="21"/>
      <c r="F31" s="27">
        <f t="shared" si="2"/>
        <v>2258608.5180714717</v>
      </c>
      <c r="G31" s="26">
        <v>1.36245958E-2</v>
      </c>
      <c r="H31" s="27">
        <f t="shared" si="3"/>
        <v>3530006.2180714719</v>
      </c>
    </row>
    <row r="32" spans="1:8" x14ac:dyDescent="0.3">
      <c r="A32" s="17" t="s">
        <v>85</v>
      </c>
      <c r="B32" s="27">
        <f t="shared" si="0"/>
        <v>395268.7</v>
      </c>
      <c r="C32" s="21">
        <v>5.6709999999999998E-3</v>
      </c>
      <c r="E32" s="21"/>
      <c r="F32" s="27">
        <f t="shared" si="2"/>
        <v>485491.75236013276</v>
      </c>
      <c r="G32" s="26">
        <v>2.9286300999999998E-3</v>
      </c>
      <c r="H32" s="27">
        <f t="shared" si="3"/>
        <v>880760.45236013271</v>
      </c>
    </row>
    <row r="33" spans="1:8" x14ac:dyDescent="0.3">
      <c r="A33" s="17" t="s">
        <v>86</v>
      </c>
      <c r="B33" s="27">
        <f t="shared" si="0"/>
        <v>784612.9</v>
      </c>
      <c r="C33" s="21">
        <v>1.1257E-2</v>
      </c>
      <c r="E33" s="21"/>
      <c r="F33" s="27">
        <f t="shared" si="2"/>
        <v>1270737.729473891</v>
      </c>
      <c r="G33" s="26">
        <v>7.6654664999999999E-3</v>
      </c>
      <c r="H33" s="27">
        <f t="shared" si="3"/>
        <v>2055350.6294738911</v>
      </c>
    </row>
    <row r="34" spans="1:8" x14ac:dyDescent="0.3">
      <c r="A34" s="17" t="s">
        <v>87</v>
      </c>
      <c r="B34" s="27">
        <f t="shared" si="0"/>
        <v>643749.19999999995</v>
      </c>
      <c r="C34" s="21">
        <v>9.2359999999999994E-3</v>
      </c>
      <c r="E34" s="21"/>
      <c r="F34" s="27">
        <f t="shared" si="2"/>
        <v>986787.98369570321</v>
      </c>
      <c r="G34" s="26">
        <v>5.9525975000000002E-3</v>
      </c>
      <c r="H34" s="27">
        <f t="shared" si="3"/>
        <v>1630537.1836957033</v>
      </c>
    </row>
    <row r="35" spans="1:8" x14ac:dyDescent="0.3">
      <c r="A35" s="17" t="s">
        <v>88</v>
      </c>
      <c r="B35" s="27">
        <f t="shared" si="0"/>
        <v>3571846.2</v>
      </c>
      <c r="C35" s="21">
        <v>5.1246E-2</v>
      </c>
      <c r="D35" s="27">
        <f t="shared" ref="D35" si="7">E35*$D$6</f>
        <v>2544322</v>
      </c>
      <c r="E35" s="21">
        <v>0.14966599999999999</v>
      </c>
      <c r="F35" s="27">
        <f t="shared" si="2"/>
        <v>10656428.055707993</v>
      </c>
      <c r="G35" s="26">
        <v>6.4282731499999995E-2</v>
      </c>
      <c r="H35" s="27">
        <f t="shared" si="3"/>
        <v>16772596.255707994</v>
      </c>
    </row>
    <row r="36" spans="1:8" x14ac:dyDescent="0.3">
      <c r="A36" s="17" t="s">
        <v>89</v>
      </c>
      <c r="B36" s="27">
        <f t="shared" si="0"/>
        <v>619772.4</v>
      </c>
      <c r="C36" s="21">
        <v>8.8920000000000006E-3</v>
      </c>
      <c r="E36" s="21"/>
      <c r="F36" s="27">
        <f t="shared" si="2"/>
        <v>1079387.4636441835</v>
      </c>
      <c r="G36" s="26">
        <v>6.5111850000000001E-3</v>
      </c>
      <c r="H36" s="27">
        <f t="shared" si="3"/>
        <v>1699159.8636441836</v>
      </c>
    </row>
    <row r="37" spans="1:8" x14ac:dyDescent="0.3">
      <c r="A37" s="17" t="s">
        <v>90</v>
      </c>
      <c r="B37" s="27">
        <f t="shared" si="0"/>
        <v>1145728.6000000001</v>
      </c>
      <c r="C37" s="21">
        <v>1.6438000000000001E-2</v>
      </c>
      <c r="E37" s="21"/>
      <c r="F37" s="27">
        <f t="shared" si="2"/>
        <v>2207658.3185344581</v>
      </c>
      <c r="G37" s="26">
        <v>1.3317249099999999E-2</v>
      </c>
      <c r="H37" s="27">
        <f t="shared" si="3"/>
        <v>3353386.9185344581</v>
      </c>
    </row>
    <row r="38" spans="1:8" x14ac:dyDescent="0.3">
      <c r="A38" s="17" t="s">
        <v>91</v>
      </c>
      <c r="B38" s="27">
        <f t="shared" si="0"/>
        <v>927916.1</v>
      </c>
      <c r="C38" s="21">
        <v>1.3313E-2</v>
      </c>
      <c r="D38" s="27">
        <f t="shared" ref="D38" si="8">E38*$D$6</f>
        <v>352461</v>
      </c>
      <c r="E38" s="21">
        <v>2.0733000000000001E-2</v>
      </c>
      <c r="F38" s="27">
        <f t="shared" si="2"/>
        <v>2655818.2176646814</v>
      </c>
      <c r="G38" s="26">
        <v>1.60206824E-2</v>
      </c>
      <c r="H38" s="27">
        <f t="shared" si="3"/>
        <v>3936195.3176646815</v>
      </c>
    </row>
    <row r="39" spans="1:8" x14ac:dyDescent="0.3">
      <c r="A39" s="17" t="s">
        <v>92</v>
      </c>
      <c r="B39" s="27">
        <f t="shared" si="0"/>
        <v>275663.5</v>
      </c>
      <c r="C39" s="21">
        <v>3.9550000000000002E-3</v>
      </c>
      <c r="E39" s="21"/>
      <c r="F39" s="27">
        <f t="shared" si="2"/>
        <v>641098.06773001188</v>
      </c>
      <c r="G39" s="26">
        <v>3.8672935000000001E-3</v>
      </c>
      <c r="H39" s="27">
        <f t="shared" si="3"/>
        <v>916761.56773001188</v>
      </c>
    </row>
    <row r="40" spans="1:8" x14ac:dyDescent="0.3">
      <c r="A40" s="17" t="s">
        <v>93</v>
      </c>
      <c r="B40" s="27">
        <f t="shared" si="0"/>
        <v>2040397.8</v>
      </c>
      <c r="C40" s="21">
        <v>2.9274000000000001E-2</v>
      </c>
      <c r="D40" s="27">
        <f t="shared" ref="D40" si="9">E40*$D$6</f>
        <v>1359626</v>
      </c>
      <c r="E40" s="21">
        <v>7.9977999999999994E-2</v>
      </c>
      <c r="F40" s="27">
        <f t="shared" si="2"/>
        <v>6849113.8640439175</v>
      </c>
      <c r="G40" s="26">
        <v>4.13158842E-2</v>
      </c>
      <c r="H40" s="27">
        <f t="shared" si="3"/>
        <v>10249137.664043918</v>
      </c>
    </row>
    <row r="41" spans="1:8" x14ac:dyDescent="0.3">
      <c r="A41" s="17" t="s">
        <v>94</v>
      </c>
      <c r="B41" s="27">
        <f t="shared" si="0"/>
        <v>1448784.2</v>
      </c>
      <c r="C41" s="21">
        <v>2.0785999999999999E-2</v>
      </c>
      <c r="E41" s="21"/>
      <c r="F41" s="27">
        <f t="shared" si="2"/>
        <v>2428012.3320889217</v>
      </c>
      <c r="G41" s="26">
        <v>1.4646489800000001E-2</v>
      </c>
      <c r="H41" s="27">
        <f t="shared" si="3"/>
        <v>3876796.5320889214</v>
      </c>
    </row>
    <row r="42" spans="1:8" x14ac:dyDescent="0.3">
      <c r="A42" s="17" t="s">
        <v>95</v>
      </c>
      <c r="B42" s="27">
        <f t="shared" si="0"/>
        <v>806289.6</v>
      </c>
      <c r="C42" s="21">
        <v>1.1568E-2</v>
      </c>
      <c r="D42" s="27">
        <f t="shared" ref="D42:D44" si="10">E42*$D$6</f>
        <v>320722</v>
      </c>
      <c r="E42" s="21">
        <v>1.8866000000000001E-2</v>
      </c>
      <c r="F42" s="27">
        <f t="shared" si="2"/>
        <v>1747027.8283894905</v>
      </c>
      <c r="G42" s="26">
        <v>1.0538589500000001E-2</v>
      </c>
      <c r="H42" s="27">
        <f t="shared" si="3"/>
        <v>2874039.4283894906</v>
      </c>
    </row>
    <row r="43" spans="1:8" x14ac:dyDescent="0.3">
      <c r="A43" s="17" t="s">
        <v>96</v>
      </c>
      <c r="B43" s="27">
        <f t="shared" si="0"/>
        <v>1381663.1</v>
      </c>
      <c r="C43" s="21">
        <v>1.9823E-2</v>
      </c>
      <c r="D43" s="27">
        <f t="shared" si="10"/>
        <v>345678</v>
      </c>
      <c r="E43" s="21">
        <v>2.0334000000000001E-2</v>
      </c>
      <c r="F43" s="27">
        <f t="shared" si="2"/>
        <v>2822573.0238726391</v>
      </c>
      <c r="G43" s="26">
        <v>1.7026596799999998E-2</v>
      </c>
      <c r="H43" s="27">
        <f t="shared" si="3"/>
        <v>4549914.1238726396</v>
      </c>
    </row>
    <row r="44" spans="1:8" x14ac:dyDescent="0.3">
      <c r="A44" s="17" t="s">
        <v>97</v>
      </c>
      <c r="B44" s="27">
        <f t="shared" si="0"/>
        <v>2843550.9</v>
      </c>
      <c r="C44" s="21">
        <v>4.0797E-2</v>
      </c>
      <c r="D44" s="27">
        <f t="shared" si="10"/>
        <v>735845</v>
      </c>
      <c r="E44" s="21">
        <v>4.3284999999999997E-2</v>
      </c>
      <c r="F44" s="27">
        <f t="shared" si="2"/>
        <v>6255980.101406564</v>
      </c>
      <c r="G44" s="26">
        <v>3.77379256E-2</v>
      </c>
      <c r="H44" s="27">
        <f t="shared" si="3"/>
        <v>9835376.0014065634</v>
      </c>
    </row>
    <row r="45" spans="1:8" x14ac:dyDescent="0.3">
      <c r="A45" s="17" t="s">
        <v>98</v>
      </c>
      <c r="B45" s="27">
        <f t="shared" si="0"/>
        <v>292740</v>
      </c>
      <c r="C45" s="21">
        <v>4.1999999999999997E-3</v>
      </c>
      <c r="E45" s="21"/>
      <c r="F45" s="27">
        <f t="shared" si="2"/>
        <v>403343.35055764043</v>
      </c>
      <c r="G45" s="26">
        <v>2.4330865999999999E-3</v>
      </c>
      <c r="H45" s="27">
        <f t="shared" si="3"/>
        <v>696083.35055764043</v>
      </c>
    </row>
    <row r="46" spans="1:8" x14ac:dyDescent="0.3">
      <c r="A46" s="17" t="s">
        <v>99</v>
      </c>
      <c r="B46" s="27">
        <f t="shared" si="0"/>
        <v>2138535.4</v>
      </c>
      <c r="C46" s="21">
        <v>3.0682000000000001E-2</v>
      </c>
      <c r="E46" s="21"/>
      <c r="F46" s="27">
        <f t="shared" si="2"/>
        <v>2937108.7107785228</v>
      </c>
      <c r="G46" s="26">
        <v>1.7717509999999999E-2</v>
      </c>
      <c r="H46" s="27">
        <f t="shared" si="3"/>
        <v>5075644.1107785227</v>
      </c>
    </row>
    <row r="47" spans="1:8" x14ac:dyDescent="0.3">
      <c r="A47" s="17" t="s">
        <v>100</v>
      </c>
      <c r="B47" s="27">
        <f t="shared" si="0"/>
        <v>1062646.2</v>
      </c>
      <c r="C47" s="21">
        <v>1.5245999999999999E-2</v>
      </c>
      <c r="E47" s="21"/>
      <c r="F47" s="27">
        <f t="shared" si="2"/>
        <v>2209940.318509622</v>
      </c>
      <c r="G47" s="26">
        <v>1.3331014800000001E-2</v>
      </c>
      <c r="H47" s="27">
        <f t="shared" si="3"/>
        <v>3272586.5185096217</v>
      </c>
    </row>
    <row r="48" spans="1:8" x14ac:dyDescent="0.3">
      <c r="A48" s="17" t="s">
        <v>101</v>
      </c>
      <c r="B48" s="27">
        <f t="shared" si="0"/>
        <v>2005547.8</v>
      </c>
      <c r="C48" s="21">
        <v>2.8774000000000001E-2</v>
      </c>
      <c r="E48" s="21"/>
      <c r="F48" s="27">
        <f t="shared" si="2"/>
        <v>3853766.9828073145</v>
      </c>
      <c r="G48" s="26">
        <v>2.3247064299999998E-2</v>
      </c>
      <c r="H48" s="27">
        <f t="shared" si="3"/>
        <v>5859314.7828073148</v>
      </c>
    </row>
    <row r="49" spans="1:8" x14ac:dyDescent="0.3">
      <c r="A49" s="17" t="s">
        <v>102</v>
      </c>
      <c r="B49" s="27">
        <f t="shared" si="0"/>
        <v>831102.8</v>
      </c>
      <c r="C49" s="21">
        <v>1.1924000000000001E-2</v>
      </c>
      <c r="D49" s="27">
        <f t="shared" ref="D49:D50" si="11">E49*$D$6</f>
        <v>508555</v>
      </c>
      <c r="E49" s="21">
        <v>2.9915000000000001E-2</v>
      </c>
      <c r="F49" s="27">
        <f t="shared" si="2"/>
        <v>2266995.6392453634</v>
      </c>
      <c r="G49" s="26">
        <v>1.3675189399999999E-2</v>
      </c>
      <c r="H49" s="27">
        <f t="shared" si="3"/>
        <v>3606653.4392453637</v>
      </c>
    </row>
    <row r="50" spans="1:8" x14ac:dyDescent="0.3">
      <c r="A50" s="17" t="s">
        <v>103</v>
      </c>
      <c r="B50" s="27">
        <f t="shared" si="0"/>
        <v>529929.1</v>
      </c>
      <c r="C50" s="21">
        <v>7.6030000000000004E-3</v>
      </c>
      <c r="D50" s="27">
        <f t="shared" si="11"/>
        <v>286331</v>
      </c>
      <c r="E50" s="21">
        <v>1.6843E-2</v>
      </c>
      <c r="F50" s="27">
        <f t="shared" si="2"/>
        <v>1185273.3599179822</v>
      </c>
      <c r="G50" s="26">
        <v>7.1499201000000002E-3</v>
      </c>
      <c r="H50" s="27">
        <f t="shared" si="3"/>
        <v>2001533.4599179821</v>
      </c>
    </row>
    <row r="51" spans="1:8" x14ac:dyDescent="0.3">
      <c r="A51" s="17" t="s">
        <v>104</v>
      </c>
      <c r="B51" s="27">
        <f t="shared" si="0"/>
        <v>335257</v>
      </c>
      <c r="C51" s="21">
        <v>4.81E-3</v>
      </c>
      <c r="E51" s="21"/>
      <c r="F51" s="27">
        <f t="shared" si="2"/>
        <v>634025.17245114164</v>
      </c>
      <c r="G51" s="26">
        <v>3.8246277E-3</v>
      </c>
      <c r="H51" s="27">
        <f t="shared" si="3"/>
        <v>969282.17245114164</v>
      </c>
    </row>
    <row r="52" spans="1:8" x14ac:dyDescent="0.3">
      <c r="A52" s="17" t="s">
        <v>105</v>
      </c>
      <c r="B52" s="27">
        <f t="shared" si="0"/>
        <v>2252494.9</v>
      </c>
      <c r="C52" s="21">
        <v>3.2316999999999999E-2</v>
      </c>
      <c r="E52" s="21"/>
      <c r="F52" s="27">
        <f t="shared" si="2"/>
        <v>3917180.4129779148</v>
      </c>
      <c r="G52" s="26">
        <v>2.3629592899999999E-2</v>
      </c>
      <c r="H52" s="27">
        <f t="shared" si="3"/>
        <v>6169675.3129779147</v>
      </c>
    </row>
    <row r="53" spans="1:8" x14ac:dyDescent="0.3">
      <c r="A53" s="17" t="s">
        <v>106</v>
      </c>
      <c r="B53" s="27">
        <f t="shared" si="0"/>
        <v>536411.19999999995</v>
      </c>
      <c r="C53" s="21">
        <v>7.6959999999999997E-3</v>
      </c>
      <c r="E53" s="21"/>
      <c r="F53" s="27">
        <f t="shared" si="2"/>
        <v>974180.94381315319</v>
      </c>
      <c r="G53" s="26">
        <v>5.8765481000000001E-3</v>
      </c>
      <c r="H53" s="27">
        <f t="shared" si="3"/>
        <v>1510592.1438131533</v>
      </c>
    </row>
    <row r="54" spans="1:8" x14ac:dyDescent="0.3">
      <c r="A54" s="17" t="s">
        <v>107</v>
      </c>
      <c r="B54" s="27">
        <f t="shared" si="0"/>
        <v>477863.2</v>
      </c>
      <c r="C54" s="21">
        <v>6.8560000000000001E-3</v>
      </c>
      <c r="E54" s="21"/>
      <c r="F54" s="27">
        <f t="shared" si="2"/>
        <v>997629.01284611353</v>
      </c>
      <c r="G54" s="26">
        <v>6.0179938000000004E-3</v>
      </c>
      <c r="H54" s="27">
        <f t="shared" si="3"/>
        <v>1475492.2128461136</v>
      </c>
    </row>
    <row r="55" spans="1:8" x14ac:dyDescent="0.3">
      <c r="A55" s="17" t="s">
        <v>108</v>
      </c>
      <c r="B55" s="27">
        <f t="shared" si="0"/>
        <v>840303.20000000007</v>
      </c>
      <c r="C55" s="21">
        <v>1.2056000000000001E-2</v>
      </c>
      <c r="E55" s="21"/>
      <c r="F55" s="27">
        <f t="shared" si="2"/>
        <v>1645187.6219820899</v>
      </c>
      <c r="G55" s="26">
        <v>9.9242592000000004E-3</v>
      </c>
      <c r="H55" s="27">
        <f t="shared" si="3"/>
        <v>2485490.8219820899</v>
      </c>
    </row>
    <row r="56" spans="1:8" x14ac:dyDescent="0.3">
      <c r="A56" s="17" t="s">
        <v>109</v>
      </c>
      <c r="B56" s="27">
        <f t="shared" si="0"/>
        <v>1322906</v>
      </c>
      <c r="C56" s="21">
        <v>1.898E-2</v>
      </c>
      <c r="D56" s="27">
        <f t="shared" ref="D56" si="12">E56*$D$6</f>
        <v>783632</v>
      </c>
      <c r="E56" s="21">
        <v>4.6095999999999998E-2</v>
      </c>
      <c r="F56" s="27">
        <f t="shared" si="2"/>
        <v>3999611.4932026924</v>
      </c>
      <c r="G56" s="26">
        <v>2.4126841600000001E-2</v>
      </c>
      <c r="H56" s="27">
        <f t="shared" si="3"/>
        <v>6106149.4932026919</v>
      </c>
    </row>
    <row r="57" spans="1:8" x14ac:dyDescent="0.3">
      <c r="A57" s="17" t="s">
        <v>110</v>
      </c>
      <c r="B57" s="27">
        <f t="shared" si="0"/>
        <v>1365771.5</v>
      </c>
      <c r="C57" s="21">
        <v>1.9595000000000001E-2</v>
      </c>
      <c r="E57" s="21"/>
      <c r="F57" s="27">
        <f t="shared" si="2"/>
        <v>2321773.4856457072</v>
      </c>
      <c r="G57" s="26">
        <v>1.40056256E-2</v>
      </c>
      <c r="H57" s="27">
        <f t="shared" si="3"/>
        <v>3687544.9856457072</v>
      </c>
    </row>
    <row r="58" spans="1:8" x14ac:dyDescent="0.3">
      <c r="A58" s="17" t="s">
        <v>111</v>
      </c>
      <c r="B58" s="27">
        <f t="shared" si="0"/>
        <v>810471.6</v>
      </c>
      <c r="C58" s="21">
        <v>1.1627999999999999E-2</v>
      </c>
      <c r="D58" s="27">
        <f t="shared" ref="D58" si="13">E58*$D$6</f>
        <v>227528</v>
      </c>
      <c r="E58" s="21">
        <v>1.3384E-2</v>
      </c>
      <c r="F58" s="27">
        <f t="shared" si="2"/>
        <v>1819688.2347120207</v>
      </c>
      <c r="G58" s="26">
        <v>1.09768986E-2</v>
      </c>
      <c r="H58" s="27">
        <f t="shared" si="3"/>
        <v>2857687.8347120206</v>
      </c>
    </row>
    <row r="59" spans="1:8" x14ac:dyDescent="0.3">
      <c r="A59" s="17" t="s">
        <v>112</v>
      </c>
      <c r="B59" s="27">
        <f t="shared" si="0"/>
        <v>1322557.5</v>
      </c>
      <c r="C59" s="21">
        <v>1.8974999999999999E-2</v>
      </c>
      <c r="E59" s="21"/>
      <c r="F59" s="27">
        <f t="shared" si="2"/>
        <v>2358037.0392293986</v>
      </c>
      <c r="G59" s="26">
        <v>1.4224378100000001E-2</v>
      </c>
      <c r="H59" s="27">
        <f t="shared" si="3"/>
        <v>3680594.5392293986</v>
      </c>
    </row>
    <row r="60" spans="1:8" x14ac:dyDescent="0.3">
      <c r="A60" s="17" t="s">
        <v>113</v>
      </c>
      <c r="B60" s="27">
        <f t="shared" si="0"/>
        <v>1208737.3999999999</v>
      </c>
      <c r="C60" s="21">
        <v>1.7342E-2</v>
      </c>
      <c r="E60" s="21"/>
      <c r="F60" s="27">
        <f t="shared" si="2"/>
        <v>2184265.0047694314</v>
      </c>
      <c r="G60" s="26">
        <v>1.31761337E-2</v>
      </c>
      <c r="H60" s="27">
        <f t="shared" si="3"/>
        <v>3393002.4047694313</v>
      </c>
    </row>
    <row r="61" spans="1:8" x14ac:dyDescent="0.3">
      <c r="A61" s="17" t="s">
        <v>114</v>
      </c>
      <c r="B61" s="27">
        <f t="shared" si="0"/>
        <v>138772.70000000001</v>
      </c>
      <c r="C61" s="21">
        <v>1.9910000000000001E-3</v>
      </c>
      <c r="E61" s="21"/>
      <c r="F61" s="27">
        <f t="shared" si="2"/>
        <v>281290.60915588663</v>
      </c>
      <c r="G61" s="26">
        <v>1.6968282999999999E-3</v>
      </c>
      <c r="H61" s="27">
        <f t="shared" si="3"/>
        <v>420063.30915588664</v>
      </c>
    </row>
    <row r="62" spans="1:8" x14ac:dyDescent="0.3">
      <c r="A62" s="17" t="s">
        <v>115</v>
      </c>
      <c r="B62" s="27">
        <f t="shared" si="0"/>
        <v>955099.1</v>
      </c>
      <c r="C62" s="21">
        <v>1.3703E-2</v>
      </c>
      <c r="E62" s="21"/>
      <c r="F62" s="27">
        <f t="shared" si="2"/>
        <v>1380183.2652187443</v>
      </c>
      <c r="G62" s="26">
        <v>8.3256744000000001E-3</v>
      </c>
      <c r="H62" s="27">
        <f t="shared" si="3"/>
        <v>2335282.3652187441</v>
      </c>
    </row>
    <row r="63" spans="1:8" x14ac:dyDescent="0.3">
      <c r="A63" s="17" t="s">
        <v>116</v>
      </c>
      <c r="B63" s="27">
        <f t="shared" si="0"/>
        <v>386556.19999999995</v>
      </c>
      <c r="C63" s="21">
        <v>5.5459999999999997E-3</v>
      </c>
      <c r="E63" s="21"/>
      <c r="F63" s="27">
        <f t="shared" si="2"/>
        <v>765624.5105657205</v>
      </c>
      <c r="G63" s="26">
        <v>4.6184739000000004E-3</v>
      </c>
      <c r="H63" s="27">
        <f t="shared" si="3"/>
        <v>1152180.7105657205</v>
      </c>
    </row>
    <row r="64" spans="1:8" x14ac:dyDescent="0.3">
      <c r="A64" s="17" t="s">
        <v>117</v>
      </c>
      <c r="B64" s="27">
        <f t="shared" si="0"/>
        <v>508740.3</v>
      </c>
      <c r="C64" s="21">
        <v>7.2989999999999999E-3</v>
      </c>
      <c r="E64" s="21"/>
      <c r="F64" s="27">
        <f t="shared" si="2"/>
        <v>1159396.2159061919</v>
      </c>
      <c r="G64" s="26">
        <v>6.9938214999999996E-3</v>
      </c>
      <c r="H64" s="27">
        <f t="shared" si="3"/>
        <v>1668136.5159061919</v>
      </c>
    </row>
    <row r="65" spans="1:8" x14ac:dyDescent="0.3">
      <c r="A65" s="17" t="s">
        <v>118</v>
      </c>
      <c r="B65" s="27">
        <f t="shared" si="0"/>
        <v>997197.9</v>
      </c>
      <c r="C65" s="21">
        <v>1.4307E-2</v>
      </c>
      <c r="E65" s="21"/>
      <c r="F65" s="27">
        <f t="shared" si="2"/>
        <v>1906009.4421527903</v>
      </c>
      <c r="G65" s="26">
        <v>1.1497613699999999E-2</v>
      </c>
      <c r="H65" s="27">
        <f t="shared" si="3"/>
        <v>2903207.3421527902</v>
      </c>
    </row>
    <row r="66" spans="1:8" x14ac:dyDescent="0.3">
      <c r="A66" s="17" t="s">
        <v>119</v>
      </c>
      <c r="B66" s="27">
        <f t="shared" si="0"/>
        <v>1342422</v>
      </c>
      <c r="C66" s="21">
        <v>1.9259999999999999E-2</v>
      </c>
      <c r="E66" s="21"/>
      <c r="F66" s="27">
        <f t="shared" si="2"/>
        <v>2491492.2377740284</v>
      </c>
      <c r="G66" s="26">
        <v>1.5029419400000001E-2</v>
      </c>
      <c r="H66" s="27">
        <f t="shared" si="3"/>
        <v>3833914.2377740284</v>
      </c>
    </row>
    <row r="67" spans="1:8" x14ac:dyDescent="0.3">
      <c r="A67" s="17" t="s">
        <v>120</v>
      </c>
      <c r="B67" s="27">
        <f t="shared" si="0"/>
        <v>3073421.5</v>
      </c>
      <c r="C67" s="21">
        <v>4.4095000000000002E-2</v>
      </c>
      <c r="D67" s="27">
        <f t="shared" ref="D67" si="14">E67*$D$6</f>
        <v>1491801</v>
      </c>
      <c r="E67" s="21">
        <v>8.7752999999999998E-2</v>
      </c>
      <c r="F67" s="27">
        <f t="shared" si="2"/>
        <v>8576449.6391669735</v>
      </c>
      <c r="G67" s="26">
        <v>5.1735685400000002E-2</v>
      </c>
      <c r="H67" s="27">
        <f t="shared" si="3"/>
        <v>13141672.139166974</v>
      </c>
    </row>
    <row r="68" spans="1:8" x14ac:dyDescent="0.3">
      <c r="A68" s="17" t="s">
        <v>121</v>
      </c>
      <c r="B68" s="27">
        <f t="shared" si="0"/>
        <v>1236826.5</v>
      </c>
      <c r="C68" s="21">
        <v>1.7745E-2</v>
      </c>
      <c r="E68" s="21"/>
      <c r="F68" s="27">
        <f t="shared" si="2"/>
        <v>2441042.7928172378</v>
      </c>
      <c r="G68" s="26">
        <v>1.47250934E-2</v>
      </c>
      <c r="H68" s="27">
        <f t="shared" si="3"/>
        <v>3677869.2928172378</v>
      </c>
    </row>
  </sheetData>
  <pageMargins left="0.45" right="0.45" top="0.75" bottom="0.75" header="0.3" footer="0.3"/>
  <pageSetup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2BDD-47E0-4175-80B6-58B0EB937124}">
  <dimension ref="A1:G45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I13" sqref="I13"/>
    </sheetView>
  </sheetViews>
  <sheetFormatPr defaultColWidth="12.5703125" defaultRowHeight="15" x14ac:dyDescent="0.25"/>
  <cols>
    <col min="1" max="1" width="45.42578125" style="1" customWidth="1"/>
    <col min="2" max="16384" width="12.5703125" style="1"/>
  </cols>
  <sheetData>
    <row r="1" spans="1:7" x14ac:dyDescent="0.25">
      <c r="A1" s="13" t="s">
        <v>20</v>
      </c>
      <c r="B1" s="12" t="s">
        <v>50</v>
      </c>
      <c r="C1" s="12" t="s">
        <v>49</v>
      </c>
      <c r="D1" s="12" t="s">
        <v>48</v>
      </c>
      <c r="E1" s="12" t="s">
        <v>47</v>
      </c>
      <c r="F1" s="12" t="s">
        <v>46</v>
      </c>
      <c r="G1" s="12" t="s">
        <v>45</v>
      </c>
    </row>
    <row r="2" spans="1:7" s="9" customFormat="1" ht="22.5" x14ac:dyDescent="0.25">
      <c r="A2" s="11" t="s">
        <v>20</v>
      </c>
      <c r="B2" s="10" t="s">
        <v>44</v>
      </c>
      <c r="C2" s="10" t="s">
        <v>44</v>
      </c>
      <c r="D2" s="10" t="s">
        <v>44</v>
      </c>
      <c r="E2" s="10" t="s">
        <v>44</v>
      </c>
      <c r="F2" s="10" t="s">
        <v>44</v>
      </c>
      <c r="G2" s="10" t="s">
        <v>44</v>
      </c>
    </row>
    <row r="3" spans="1:7" x14ac:dyDescent="0.25">
      <c r="A3" s="8" t="s">
        <v>43</v>
      </c>
      <c r="B3" s="7" t="s">
        <v>20</v>
      </c>
      <c r="C3" s="7" t="s">
        <v>20</v>
      </c>
      <c r="D3" s="7" t="s">
        <v>20</v>
      </c>
      <c r="E3" s="7" t="s">
        <v>20</v>
      </c>
      <c r="F3" s="7" t="s">
        <v>20</v>
      </c>
    </row>
    <row r="4" spans="1:7" x14ac:dyDescent="0.25">
      <c r="A4" s="5" t="s">
        <v>42</v>
      </c>
      <c r="B4" s="6">
        <v>52347109.384148479</v>
      </c>
      <c r="C4" s="6">
        <v>50233907.175814889</v>
      </c>
      <c r="D4" s="6">
        <v>47647582.867056251</v>
      </c>
      <c r="E4" s="6">
        <v>44596064.488229424</v>
      </c>
      <c r="F4" s="6">
        <v>41099397.441132516</v>
      </c>
      <c r="G4" s="6">
        <v>36982291.382344894</v>
      </c>
    </row>
    <row r="5" spans="1:7" x14ac:dyDescent="0.25">
      <c r="A5" s="5" t="s">
        <v>41</v>
      </c>
      <c r="B5" s="6">
        <v>114393918.36576457</v>
      </c>
      <c r="C5" s="6">
        <v>116990485.68517965</v>
      </c>
      <c r="D5" s="6">
        <v>119816211.44589634</v>
      </c>
      <c r="E5" s="6">
        <v>122920521.59242739</v>
      </c>
      <c r="F5" s="6">
        <v>126940151.71036175</v>
      </c>
      <c r="G5" s="6">
        <v>131574324.59916985</v>
      </c>
    </row>
    <row r="6" spans="1:7" x14ac:dyDescent="0.25">
      <c r="A6" s="5" t="s">
        <v>40</v>
      </c>
      <c r="B6" s="6">
        <v>46506199.129067726</v>
      </c>
      <c r="C6" s="6">
        <v>47585101.797370993</v>
      </c>
      <c r="D6" s="6">
        <v>48716497.256846339</v>
      </c>
      <c r="E6" s="6">
        <v>49873581.415809594</v>
      </c>
      <c r="F6" s="6">
        <v>51054710.958525501</v>
      </c>
      <c r="G6" s="6">
        <v>52108550.994748853</v>
      </c>
    </row>
    <row r="7" spans="1:7" x14ac:dyDescent="0.25">
      <c r="A7" s="5" t="s">
        <v>39</v>
      </c>
      <c r="B7" s="6">
        <v>7421488.6707027163</v>
      </c>
      <c r="C7" s="6">
        <v>8198298.2190971458</v>
      </c>
      <c r="D7" s="6">
        <v>9043314.5178477373</v>
      </c>
      <c r="E7" s="6">
        <v>9974952.6031677555</v>
      </c>
      <c r="F7" s="6">
        <v>11007466.377750766</v>
      </c>
      <c r="G7" s="6">
        <v>12151110.994601009</v>
      </c>
    </row>
    <row r="8" spans="1:7" ht="15.75" thickBot="1" x14ac:dyDescent="0.3">
      <c r="A8" s="5" t="s">
        <v>38</v>
      </c>
      <c r="B8" s="6">
        <v>26999205.077397972</v>
      </c>
      <c r="C8" s="6">
        <v>34272987.275477767</v>
      </c>
      <c r="D8" s="6">
        <v>41560658.171924688</v>
      </c>
      <c r="E8" s="6">
        <v>48790312.119797908</v>
      </c>
      <c r="F8" s="6">
        <v>55876303.850885324</v>
      </c>
      <c r="G8" s="6">
        <v>55627275.856239319</v>
      </c>
    </row>
    <row r="9" spans="1:7" ht="16.5" thickTop="1" thickBot="1" x14ac:dyDescent="0.3">
      <c r="A9" s="3" t="s">
        <v>37</v>
      </c>
      <c r="B9" s="2">
        <v>247667920.62708145</v>
      </c>
      <c r="C9" s="2">
        <v>257280780.15294045</v>
      </c>
      <c r="D9" s="2">
        <v>266784264.25957134</v>
      </c>
      <c r="E9" s="2">
        <v>276155432.21943206</v>
      </c>
      <c r="F9" s="2">
        <v>285978030.33865583</v>
      </c>
      <c r="G9" s="2">
        <v>288443553.82710397</v>
      </c>
    </row>
    <row r="10" spans="1:7" ht="15.75" thickTop="1" x14ac:dyDescent="0.25">
      <c r="A10" s="5" t="s">
        <v>36</v>
      </c>
      <c r="B10" s="6">
        <v>24901033.610205848</v>
      </c>
      <c r="C10" s="6">
        <v>24034509.486677643</v>
      </c>
      <c r="D10" s="6">
        <v>22871889.246427566</v>
      </c>
      <c r="E10" s="6">
        <v>21433513.441395108</v>
      </c>
      <c r="F10" s="6">
        <v>19732951.294138063</v>
      </c>
      <c r="G10" s="6">
        <v>17679572.73083074</v>
      </c>
    </row>
    <row r="11" spans="1:7" x14ac:dyDescent="0.25">
      <c r="A11" s="5" t="s">
        <v>35</v>
      </c>
      <c r="B11" s="6">
        <v>23696980.256679341</v>
      </c>
      <c r="C11" s="6">
        <v>22636086.643882334</v>
      </c>
      <c r="D11" s="6">
        <v>21420083.412737884</v>
      </c>
      <c r="E11" s="6">
        <v>20037489.555273812</v>
      </c>
      <c r="F11" s="6">
        <v>18495300.940252427</v>
      </c>
      <c r="G11" s="6">
        <v>16718824.798453089</v>
      </c>
    </row>
    <row r="12" spans="1:7" ht="15.75" thickBot="1" x14ac:dyDescent="0.3">
      <c r="A12" s="5" t="s">
        <v>34</v>
      </c>
      <c r="B12" s="6">
        <v>3749095.5172632858</v>
      </c>
      <c r="C12" s="6">
        <v>3563311.0452549085</v>
      </c>
      <c r="D12" s="6">
        <v>3355610.2078908021</v>
      </c>
      <c r="E12" s="6">
        <v>3125061.4915605006</v>
      </c>
      <c r="F12" s="6">
        <v>2871145.2067420259</v>
      </c>
      <c r="G12" s="6">
        <v>2583893.8530610632</v>
      </c>
    </row>
    <row r="13" spans="1:7" ht="16.5" thickTop="1" thickBot="1" x14ac:dyDescent="0.3">
      <c r="A13" s="3" t="s">
        <v>33</v>
      </c>
      <c r="B13" s="2">
        <v>52347109.384148471</v>
      </c>
      <c r="C13" s="2">
        <v>50233907.175814889</v>
      </c>
      <c r="D13" s="2">
        <v>47647582.867056251</v>
      </c>
      <c r="E13" s="2">
        <v>44596064.488229424</v>
      </c>
      <c r="F13" s="2">
        <v>41099397.441132516</v>
      </c>
      <c r="G13" s="2">
        <v>36982291.382344894</v>
      </c>
    </row>
    <row r="14" spans="1:7" ht="15.75" thickTop="1" x14ac:dyDescent="0.25">
      <c r="A14" s="5" t="s">
        <v>32</v>
      </c>
      <c r="B14" s="6">
        <v>106538513.46583737</v>
      </c>
      <c r="C14" s="6">
        <v>107996157.54101171</v>
      </c>
      <c r="D14" s="6">
        <v>108927563.55687562</v>
      </c>
      <c r="E14" s="6">
        <v>109389554.50989513</v>
      </c>
      <c r="F14" s="6">
        <v>109352625.85536927</v>
      </c>
      <c r="G14" s="6">
        <v>108578360.59644069</v>
      </c>
    </row>
    <row r="15" spans="1:7" x14ac:dyDescent="0.25">
      <c r="A15" s="5" t="s">
        <v>31</v>
      </c>
      <c r="B15" s="6">
        <v>5962259.4703224255</v>
      </c>
      <c r="C15" s="6">
        <v>5982152.2054127017</v>
      </c>
      <c r="D15" s="6">
        <v>6000639.1562024588</v>
      </c>
      <c r="E15" s="6">
        <v>6016405.7032877756</v>
      </c>
      <c r="F15" s="6">
        <v>6030983.0525149517</v>
      </c>
      <c r="G15" s="6">
        <v>6043240.5867525386</v>
      </c>
    </row>
    <row r="16" spans="1:7" ht="15.75" thickBot="1" x14ac:dyDescent="0.3">
      <c r="A16" s="5" t="s">
        <v>30</v>
      </c>
      <c r="B16" s="6">
        <v>1893145.4296047681</v>
      </c>
      <c r="C16" s="6">
        <v>3012175.938755231</v>
      </c>
      <c r="D16" s="6">
        <v>4888008.7328182701</v>
      </c>
      <c r="E16" s="6">
        <v>7514561.3792444784</v>
      </c>
      <c r="F16" s="6">
        <v>11556542.80247752</v>
      </c>
      <c r="G16" s="6">
        <v>16952723.415976636</v>
      </c>
    </row>
    <row r="17" spans="1:7" ht="16.5" thickTop="1" thickBot="1" x14ac:dyDescent="0.3">
      <c r="A17" s="3" t="s">
        <v>29</v>
      </c>
      <c r="B17" s="2">
        <v>114393918.36576457</v>
      </c>
      <c r="C17" s="2">
        <v>116990485.68517964</v>
      </c>
      <c r="D17" s="2">
        <v>119816211.44589636</v>
      </c>
      <c r="E17" s="2">
        <v>122920521.59242739</v>
      </c>
      <c r="F17" s="2">
        <v>126940151.71036175</v>
      </c>
      <c r="G17" s="2">
        <v>131574324.59916985</v>
      </c>
    </row>
    <row r="18" spans="1:7" ht="15.75" thickTop="1" x14ac:dyDescent="0.25">
      <c r="A18" s="5" t="s">
        <v>28</v>
      </c>
      <c r="B18" s="6">
        <v>29414556.16</v>
      </c>
      <c r="C18" s="6">
        <v>29937037.888881527</v>
      </c>
      <c r="D18" s="6">
        <v>30503914.202061784</v>
      </c>
      <c r="E18" s="6">
        <v>31073993.765269957</v>
      </c>
      <c r="F18" s="6">
        <v>31639554.070598841</v>
      </c>
      <c r="G18" s="6">
        <v>32204097.593861312</v>
      </c>
    </row>
    <row r="19" spans="1:7" x14ac:dyDescent="0.25">
      <c r="A19" s="5" t="s">
        <v>27</v>
      </c>
      <c r="B19" s="6">
        <v>9201384.6672175992</v>
      </c>
      <c r="C19" s="6">
        <v>9646860.0929553099</v>
      </c>
      <c r="D19" s="6">
        <v>10099270.705084193</v>
      </c>
      <c r="E19" s="6">
        <v>10572393.733230898</v>
      </c>
      <c r="F19" s="6">
        <v>11072609.027733596</v>
      </c>
      <c r="G19" s="6">
        <v>11453424.113898128</v>
      </c>
    </row>
    <row r="20" spans="1:7" x14ac:dyDescent="0.25">
      <c r="A20" s="5" t="s">
        <v>26</v>
      </c>
      <c r="B20" s="6">
        <v>7591252.7389941383</v>
      </c>
      <c r="C20" s="6">
        <v>7689939.0246010609</v>
      </c>
      <c r="D20" s="6">
        <v>7789908.2319208747</v>
      </c>
      <c r="E20" s="6">
        <v>7891177.0389358439</v>
      </c>
      <c r="F20" s="6">
        <v>7993762.3404420093</v>
      </c>
      <c r="G20" s="6">
        <v>8089687.4885273147</v>
      </c>
    </row>
    <row r="21" spans="1:7" x14ac:dyDescent="0.25">
      <c r="A21" s="5" t="s">
        <v>25</v>
      </c>
      <c r="B21" s="6">
        <v>298981.69901599997</v>
      </c>
      <c r="C21" s="6">
        <v>311239.94867565593</v>
      </c>
      <c r="D21" s="6">
        <v>323378.30667400651</v>
      </c>
      <c r="E21" s="6">
        <v>335990.06063429272</v>
      </c>
      <c r="F21" s="6">
        <v>348757.68293839588</v>
      </c>
      <c r="G21" s="6">
        <v>361312.95952417812</v>
      </c>
    </row>
    <row r="22" spans="1:7" ht="15.75" thickBot="1" x14ac:dyDescent="0.3">
      <c r="A22" s="5" t="s">
        <v>24</v>
      </c>
      <c r="B22" s="4">
        <v>23.86384</v>
      </c>
      <c r="C22" s="4">
        <v>24.842257439999997</v>
      </c>
      <c r="D22" s="4">
        <v>25.811105480159995</v>
      </c>
      <c r="E22" s="4">
        <v>26.817738593886233</v>
      </c>
      <c r="F22" s="4">
        <v>27.836812660453909</v>
      </c>
      <c r="G22" s="4">
        <v>28.83893791623025</v>
      </c>
    </row>
    <row r="23" spans="1:7" ht="16.5" thickTop="1" thickBot="1" x14ac:dyDescent="0.3">
      <c r="A23" s="3" t="s">
        <v>23</v>
      </c>
      <c r="B23" s="2">
        <v>46506199.129067734</v>
      </c>
      <c r="C23" s="2">
        <v>47585101.797370993</v>
      </c>
      <c r="D23" s="2">
        <v>48716497.256846339</v>
      </c>
      <c r="E23" s="2">
        <v>49873581.415809579</v>
      </c>
      <c r="F23" s="2">
        <v>51054710.958525501</v>
      </c>
      <c r="G23" s="2">
        <v>52108550.994748846</v>
      </c>
    </row>
    <row r="24" spans="1:7" ht="15.75" thickTop="1" x14ac:dyDescent="0.25">
      <c r="A24" s="8" t="s">
        <v>22</v>
      </c>
      <c r="B24" s="7" t="s">
        <v>20</v>
      </c>
      <c r="C24" s="7" t="s">
        <v>20</v>
      </c>
      <c r="D24" s="7" t="s">
        <v>20</v>
      </c>
      <c r="E24" s="7" t="s">
        <v>20</v>
      </c>
      <c r="F24" s="7" t="s">
        <v>20</v>
      </c>
    </row>
    <row r="25" spans="1:7" x14ac:dyDescent="0.25">
      <c r="A25" s="8" t="s">
        <v>21</v>
      </c>
      <c r="B25" s="7" t="s">
        <v>20</v>
      </c>
      <c r="C25" s="7" t="s">
        <v>20</v>
      </c>
      <c r="D25" s="7" t="s">
        <v>20</v>
      </c>
      <c r="E25" s="7" t="s">
        <v>20</v>
      </c>
      <c r="F25" s="7" t="s">
        <v>20</v>
      </c>
    </row>
    <row r="26" spans="1:7" x14ac:dyDescent="0.25">
      <c r="A26" s="5" t="s">
        <v>19</v>
      </c>
      <c r="B26" s="6">
        <v>18120153.248359088</v>
      </c>
      <c r="C26" s="6">
        <v>17388660.176243614</v>
      </c>
      <c r="D26" s="6">
        <v>16493394.069365624</v>
      </c>
      <c r="E26" s="6">
        <v>15437099.245925568</v>
      </c>
      <c r="F26" s="6">
        <v>14226714.498853561</v>
      </c>
      <c r="G26" s="6">
        <v>12801562.401580924</v>
      </c>
    </row>
    <row r="27" spans="1:7" x14ac:dyDescent="0.25">
      <c r="A27" s="5" t="s">
        <v>18</v>
      </c>
      <c r="B27" s="6">
        <v>93595024.11744374</v>
      </c>
      <c r="C27" s="6">
        <v>95719488.287874252</v>
      </c>
      <c r="D27" s="6">
        <v>98031445.72846064</v>
      </c>
      <c r="E27" s="6">
        <v>100571335.84834968</v>
      </c>
      <c r="F27" s="6">
        <v>103860124.1266596</v>
      </c>
      <c r="G27" s="6">
        <v>107651720.12659352</v>
      </c>
    </row>
    <row r="28" spans="1:7" x14ac:dyDescent="0.25">
      <c r="A28" s="5" t="s">
        <v>17</v>
      </c>
      <c r="B28" s="6">
        <v>38050526.560146324</v>
      </c>
      <c r="C28" s="6">
        <v>38933265.106939904</v>
      </c>
      <c r="D28" s="6">
        <v>39858952.301056094</v>
      </c>
      <c r="E28" s="6">
        <v>40805657.522026025</v>
      </c>
      <c r="F28" s="6">
        <v>41772036.238793589</v>
      </c>
      <c r="G28" s="6">
        <v>42634268.9957036</v>
      </c>
    </row>
    <row r="29" spans="1:7" x14ac:dyDescent="0.25">
      <c r="A29" s="5" t="s">
        <v>16</v>
      </c>
      <c r="B29" s="6">
        <v>6072127.0942113139</v>
      </c>
      <c r="C29" s="6">
        <v>6707698.5428976649</v>
      </c>
      <c r="D29" s="6">
        <v>7399075.5146026947</v>
      </c>
      <c r="E29" s="6">
        <v>8161324.8571372554</v>
      </c>
      <c r="F29" s="6">
        <v>9006108.8545233533</v>
      </c>
      <c r="G29" s="6">
        <v>9941818.0864917338</v>
      </c>
    </row>
    <row r="30" spans="1:7" ht="15.75" thickBot="1" x14ac:dyDescent="0.3">
      <c r="A30" s="5" t="s">
        <v>15</v>
      </c>
      <c r="B30" s="6">
        <v>22090258.69968925</v>
      </c>
      <c r="C30" s="6">
        <v>28041535.04357272</v>
      </c>
      <c r="D30" s="6">
        <v>34004174.867938377</v>
      </c>
      <c r="E30" s="6">
        <v>39919346.27983465</v>
      </c>
      <c r="F30" s="6">
        <v>45716975.877997085</v>
      </c>
      <c r="G30" s="6">
        <v>45513225.700559437</v>
      </c>
    </row>
    <row r="31" spans="1:7" ht="16.5" thickTop="1" thickBot="1" x14ac:dyDescent="0.3">
      <c r="A31" s="3" t="s">
        <v>14</v>
      </c>
      <c r="B31" s="2">
        <v>177928089.71984971</v>
      </c>
      <c r="C31" s="2">
        <v>186790647.15752816</v>
      </c>
      <c r="D31" s="2">
        <v>195787042.48142341</v>
      </c>
      <c r="E31" s="2">
        <v>204894763.75327319</v>
      </c>
      <c r="F31" s="2">
        <v>214581959.59682721</v>
      </c>
      <c r="G31" s="2">
        <v>218542595.31092921</v>
      </c>
    </row>
    <row r="32" spans="1:7" ht="15.75" thickTop="1" x14ac:dyDescent="0.25">
      <c r="A32" s="5" t="s">
        <v>13</v>
      </c>
      <c r="B32" s="6">
        <v>8619588.5573789459</v>
      </c>
      <c r="C32" s="6">
        <v>8319637.8992345687</v>
      </c>
      <c r="D32" s="6">
        <v>7917192.4314556951</v>
      </c>
      <c r="E32" s="6">
        <v>7419293.1143290745</v>
      </c>
      <c r="F32" s="6">
        <v>6830636.9864324052</v>
      </c>
      <c r="G32" s="6">
        <v>6119852.0991337178</v>
      </c>
    </row>
    <row r="33" spans="1:7" x14ac:dyDescent="0.25">
      <c r="A33" s="5" t="s">
        <v>12</v>
      </c>
      <c r="B33" s="6">
        <v>8202800.8580813091</v>
      </c>
      <c r="C33" s="6">
        <v>7835568.4536515763</v>
      </c>
      <c r="D33" s="6">
        <v>7414644.2582554203</v>
      </c>
      <c r="E33" s="6">
        <v>6936054.0768255498</v>
      </c>
      <c r="F33" s="6">
        <v>6402219.5562412227</v>
      </c>
      <c r="G33" s="6">
        <v>5787285.5071568377</v>
      </c>
    </row>
    <row r="34" spans="1:7" ht="15.75" thickBot="1" x14ac:dyDescent="0.3">
      <c r="A34" s="5" t="s">
        <v>11</v>
      </c>
      <c r="B34" s="6">
        <v>1297763.8328988296</v>
      </c>
      <c r="C34" s="6">
        <v>1233453.8233574682</v>
      </c>
      <c r="D34" s="6">
        <v>1161557.3796545083</v>
      </c>
      <c r="E34" s="6">
        <v>1081752.0547709423</v>
      </c>
      <c r="F34" s="6">
        <v>993857.95617993188</v>
      </c>
      <c r="G34" s="6">
        <v>894424.79529036791</v>
      </c>
    </row>
    <row r="35" spans="1:7" ht="16.5" thickTop="1" thickBot="1" x14ac:dyDescent="0.3">
      <c r="A35" s="3" t="s">
        <v>10</v>
      </c>
      <c r="B35" s="2">
        <v>18120153.248359084</v>
      </c>
      <c r="C35" s="2">
        <v>17388660.176243611</v>
      </c>
      <c r="D35" s="2">
        <v>16493394.069365624</v>
      </c>
      <c r="E35" s="2">
        <v>15437099.245925568</v>
      </c>
      <c r="F35" s="2">
        <v>14226714.498853561</v>
      </c>
      <c r="G35" s="2">
        <v>12801562.401580924</v>
      </c>
    </row>
    <row r="36" spans="1:7" ht="15.75" thickTop="1" x14ac:dyDescent="0.25">
      <c r="A36" s="5" t="s">
        <v>9</v>
      </c>
      <c r="B36" s="6">
        <v>87167874.653866932</v>
      </c>
      <c r="C36" s="6">
        <v>88360492.533555031</v>
      </c>
      <c r="D36" s="6">
        <v>89122552.001080036</v>
      </c>
      <c r="E36" s="6">
        <v>89500544.599005103</v>
      </c>
      <c r="F36" s="6">
        <v>89470330.245302126</v>
      </c>
      <c r="G36" s="6">
        <v>88836840.487996921</v>
      </c>
    </row>
    <row r="37" spans="1:7" x14ac:dyDescent="0.25">
      <c r="A37" s="5" t="s">
        <v>8</v>
      </c>
      <c r="B37" s="6">
        <v>4878212.2939001666</v>
      </c>
      <c r="C37" s="6">
        <v>4894488.168064937</v>
      </c>
      <c r="D37" s="6">
        <v>4909613.8550747382</v>
      </c>
      <c r="E37" s="6">
        <v>4922513.7572354525</v>
      </c>
      <c r="F37" s="6">
        <v>4934440.6793304151</v>
      </c>
      <c r="G37" s="6">
        <v>4944469.5709793493</v>
      </c>
    </row>
    <row r="38" spans="1:7" ht="15.75" thickBot="1" x14ac:dyDescent="0.3">
      <c r="A38" s="5" t="s">
        <v>7</v>
      </c>
      <c r="B38" s="6">
        <v>1548937.1696766284</v>
      </c>
      <c r="C38" s="6">
        <v>2464507.5862542796</v>
      </c>
      <c r="D38" s="6">
        <v>3999279.872305857</v>
      </c>
      <c r="E38" s="6">
        <v>6148277.492109118</v>
      </c>
      <c r="F38" s="6">
        <v>9455353.2020270601</v>
      </c>
      <c r="G38" s="6">
        <v>13870410.067617249</v>
      </c>
    </row>
    <row r="39" spans="1:7" ht="16.5" thickTop="1" thickBot="1" x14ac:dyDescent="0.3">
      <c r="A39" s="3" t="s">
        <v>6</v>
      </c>
      <c r="B39" s="2">
        <v>93595024.117443725</v>
      </c>
      <c r="C39" s="2">
        <v>95719488.287874252</v>
      </c>
      <c r="D39" s="2">
        <v>98031445.728460625</v>
      </c>
      <c r="E39" s="2">
        <v>100571335.84834968</v>
      </c>
      <c r="F39" s="2">
        <v>103860124.1266596</v>
      </c>
      <c r="G39" s="2">
        <v>107651720.12659352</v>
      </c>
    </row>
    <row r="40" spans="1:7" ht="15.75" thickTop="1" x14ac:dyDescent="0.25">
      <c r="A40" s="5" t="s">
        <v>5</v>
      </c>
      <c r="B40" s="6">
        <v>24066455.039999999</v>
      </c>
      <c r="C40" s="6">
        <v>24493940.090903066</v>
      </c>
      <c r="D40" s="6">
        <v>24957747.983505093</v>
      </c>
      <c r="E40" s="6">
        <v>25424176.717039056</v>
      </c>
      <c r="F40" s="6">
        <v>25886907.875944506</v>
      </c>
      <c r="G40" s="6">
        <v>26348807.122250166</v>
      </c>
    </row>
    <row r="41" spans="1:7" x14ac:dyDescent="0.25">
      <c r="A41" s="5" t="s">
        <v>4</v>
      </c>
      <c r="B41" s="6">
        <v>7528405.6368143987</v>
      </c>
      <c r="C41" s="6">
        <v>7892885.530599799</v>
      </c>
      <c r="D41" s="6">
        <v>8263039.6677961582</v>
      </c>
      <c r="E41" s="6">
        <v>8650140.3271889165</v>
      </c>
      <c r="F41" s="6">
        <v>9059407.3863274883</v>
      </c>
      <c r="G41" s="6">
        <v>9370983.3659166507</v>
      </c>
    </row>
    <row r="42" spans="1:7" x14ac:dyDescent="0.25">
      <c r="A42" s="5" t="s">
        <v>3</v>
      </c>
      <c r="B42" s="6">
        <v>6211024.9682679307</v>
      </c>
      <c r="C42" s="6">
        <v>6291768.2928554136</v>
      </c>
      <c r="D42" s="6">
        <v>6373561.2806625329</v>
      </c>
      <c r="E42" s="6">
        <v>6456417.5773111451</v>
      </c>
      <c r="F42" s="6">
        <v>6540351.0058161896</v>
      </c>
      <c r="G42" s="6">
        <v>6618835.2178859841</v>
      </c>
    </row>
    <row r="43" spans="1:7" x14ac:dyDescent="0.25">
      <c r="A43" s="5" t="s">
        <v>2</v>
      </c>
      <c r="B43" s="6">
        <v>244621.39010399996</v>
      </c>
      <c r="C43" s="6">
        <v>254650.86709826393</v>
      </c>
      <c r="D43" s="6">
        <v>264582.2509150962</v>
      </c>
      <c r="E43" s="6">
        <v>274900.95870078495</v>
      </c>
      <c r="F43" s="6">
        <v>285347.1951314148</v>
      </c>
      <c r="G43" s="6">
        <v>295619.69415614574</v>
      </c>
    </row>
    <row r="44" spans="1:7" ht="15.75" thickBot="1" x14ac:dyDescent="0.3">
      <c r="A44" s="5" t="s">
        <v>1</v>
      </c>
      <c r="B44" s="4">
        <v>19.524959999999997</v>
      </c>
      <c r="C44" s="4">
        <v>20.325483359999996</v>
      </c>
      <c r="D44" s="4">
        <v>21.118177211039995</v>
      </c>
      <c r="E44" s="4">
        <v>21.941786122270553</v>
      </c>
      <c r="F44" s="4">
        <v>22.775573994916833</v>
      </c>
      <c r="G44" s="4">
        <v>23.595494658733841</v>
      </c>
    </row>
    <row r="45" spans="1:7" ht="16.5" thickTop="1" thickBot="1" x14ac:dyDescent="0.3">
      <c r="A45" s="3" t="s">
        <v>0</v>
      </c>
      <c r="B45" s="2">
        <v>38050526.560146332</v>
      </c>
      <c r="C45" s="2">
        <v>38933265.106939904</v>
      </c>
      <c r="D45" s="2">
        <v>39858952.301056094</v>
      </c>
      <c r="E45" s="2">
        <v>40805657.522026025</v>
      </c>
      <c r="F45" s="2">
        <v>41772036.238793589</v>
      </c>
      <c r="G45" s="2">
        <v>42634268.995703608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Distributions by County</vt:lpstr>
      <vt:lpstr>Local HUTF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Long</dc:creator>
  <cp:lastModifiedBy>Kristin Dunn</cp:lastModifiedBy>
  <cp:lastPrinted>2024-08-21T17:42:12Z</cp:lastPrinted>
  <dcterms:created xsi:type="dcterms:W3CDTF">2024-07-17T15:54:34Z</dcterms:created>
  <dcterms:modified xsi:type="dcterms:W3CDTF">2024-08-22T17:02:35Z</dcterms:modified>
</cp:coreProperties>
</file>